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33" activeTab="0"/>
  </bookViews>
  <sheets>
    <sheet name="Calcolo TFR" sheetId="1" r:id="rId1"/>
  </sheets>
  <definedNames>
    <definedName name="_xlnm.Print_Area" localSheetId="0">'Calcolo TFR'!$A$1:$I$24</definedName>
    <definedName name="Crescita_stipendio_annua_ipotizzata">'Calcolo TFR'!$D$10</definedName>
    <definedName name="I">'Calcolo TFR'!$H$26</definedName>
    <definedName name="Importo_TFR_al_31.12.2016">'Calcolo TFR'!$D$4</definedName>
    <definedName name="Importo_TFR_al_31.12.2017">'Calcolo TFR'!$D$4</definedName>
    <definedName name="Imposta_sostitutiva">'Calcolo TFR'!$H$28</definedName>
    <definedName name="K">'Calcolo TFR'!$H$25</definedName>
    <definedName name="Retribuzione_LORDA_annua_2017">'Calcolo TFR'!$D$14</definedName>
    <definedName name="Retribuzione_LORDA_annua_2018">'Calcolo TFR'!$D$18</definedName>
    <definedName name="Retribuzione_LORDA_annua_2019">'Calcolo TFR'!$D$19</definedName>
    <definedName name="Retribuzione_LORDA_annua_2020">'Calcolo TFR'!$D$20</definedName>
    <definedName name="Retribuzione_LORDA_annua_2021">'Calcolo TFR'!$D$21</definedName>
    <definedName name="Retribuzione_LORDA_annua_2022">'Calcolo TFR'!$D$22</definedName>
    <definedName name="Retribuzione_LORDA_annua_2023">'Calcolo TFR'!$D$14</definedName>
    <definedName name="RIVALUTAZIONE">'Calcolo TFR'!$H$27</definedName>
    <definedName name="Tasso_inflazione_annua_previsto">'Calcolo TFR'!$D$7</definedName>
    <definedName name="TFR_2017">'Calcolo TFR'!$H$6</definedName>
    <definedName name="TFR_2018">'Calcolo TFR'!$H$7</definedName>
    <definedName name="TFR_2019">'Calcolo TFR'!$H$8</definedName>
    <definedName name="TFR_2020">'Calcolo TFR'!$H$9</definedName>
    <definedName name="TFR_2021">'Calcolo TFR'!$H$10</definedName>
    <definedName name="TFR_2022">'Calcolo TFR'!$H$11</definedName>
    <definedName name="TFR_FINE2017">'Calcolo TFR'!$H$17</definedName>
    <definedName name="TFR_FINE2018">'Calcolo TFR'!$H$18</definedName>
    <definedName name="TFR_FINE2019">'Calcolo TFR'!$H$19</definedName>
    <definedName name="TFR_FINE2020">'Calcolo TFR'!$H$20</definedName>
    <definedName name="TFR_FINE2021">'Calcolo TFR'!$H$21</definedName>
    <definedName name="TFR_FINE2022">'Calcolo TFR'!$H$22</definedName>
  </definedNames>
  <calcPr fullCalcOnLoad="1"/>
</workbook>
</file>

<file path=xl/sharedStrings.xml><?xml version="1.0" encoding="utf-8"?>
<sst xmlns="http://schemas.openxmlformats.org/spreadsheetml/2006/main" count="27" uniqueCount="26">
  <si>
    <t>NOTE: per il calcolo è stato considerato un tasso di crescita dello stipendio costante e corrispondente ad un ipotetico tasso di inflazione (nell'esempio il 2,5% annuo).             La componente di rivalutazione del TFR relativa all'aumento del costo della vita viene calcolata con riferimento al tasso di inflazione annuo sopra citato.</t>
  </si>
  <si>
    <t>TFR accumulato nell'anno:</t>
  </si>
  <si>
    <t>Tasso di inflazione annua previsto</t>
  </si>
  <si>
    <t>Crescita stipendio annua ipotizzata</t>
  </si>
  <si>
    <t>Retribuzione LORDA annua</t>
  </si>
  <si>
    <t>TFR complessivo spettante:</t>
  </si>
  <si>
    <t>K</t>
  </si>
  <si>
    <t>I</t>
  </si>
  <si>
    <t>R</t>
  </si>
  <si>
    <t>Inserite l'ammontare del TFR come risulta dal modello CUD relativo all'anno 2002.</t>
  </si>
  <si>
    <t>Ipotizzate un tasso di inflazione annua costante.</t>
  </si>
  <si>
    <t>Ipotizzate un tasso costante di incremento della retribuzione.</t>
  </si>
  <si>
    <t>Inserite la retribuzione annuale lorda del 2003</t>
  </si>
  <si>
    <t>Per ottenere un calcolo del tfr personalizzato, inserire i propri valori personali nelle celle colorate in giallo.</t>
  </si>
  <si>
    <t>Importo TFR al 31.12.2016</t>
  </si>
  <si>
    <t>proiezione 2018</t>
  </si>
  <si>
    <t>proiezone 2019</t>
  </si>
  <si>
    <t>proiezone 2020</t>
  </si>
  <si>
    <t>proiezone 2021</t>
  </si>
  <si>
    <t>proiezone 2022</t>
  </si>
  <si>
    <t>al 31.12.2017</t>
  </si>
  <si>
    <t>al 31.12.2018</t>
  </si>
  <si>
    <t>al 31.12.2019</t>
  </si>
  <si>
    <t>al 31.12.2020</t>
  </si>
  <si>
    <t>al 31.12.2021</t>
  </si>
  <si>
    <t>al 31.12.2022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</si>
</sst>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0.000"/>
    <numFmt numFmtId="166" formatCode="[$-410]dddd\ d\ mmmm\ yyyy"/>
  </numFmts>
  <fonts count="49">
    <font>
      <sz val="11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3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Arial"/>
      <family val="2"/>
    </font>
    <font>
      <sz val="8"/>
      <color theme="2" tint="-0.899980008602142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6" tint="0.40000998973846436"/>
        </stop>
        <stop position="1">
          <color rgb="FF92D050"/>
        </stop>
      </gradientFill>
    </fill>
    <fill>
      <gradientFill degree="90">
        <stop position="0">
          <color theme="6" tint="0.40000998973846436"/>
        </stop>
        <stop position="1">
          <color rgb="FF92D050"/>
        </stop>
      </gradientFill>
    </fill>
    <fill>
      <gradientFill degree="90">
        <stop position="0">
          <color theme="6" tint="0.40000998973846436"/>
        </stop>
        <stop position="1">
          <color rgb="FF92D050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3"/>
      </right>
      <top style="thin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 style="medium">
        <color indexed="23"/>
      </right>
      <top style="medium">
        <color indexed="9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23"/>
      </bottom>
    </border>
    <border>
      <left style="medium"/>
      <right style="medium">
        <color indexed="55"/>
      </right>
      <top style="medium">
        <color indexed="9"/>
      </top>
      <bottom>
        <color indexed="63"/>
      </bottom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medium">
        <color indexed="23"/>
      </right>
      <top style="medium">
        <color indexed="9"/>
      </top>
      <bottom style="medium">
        <color indexed="23"/>
      </bottom>
    </border>
    <border>
      <left style="medium"/>
      <right>
        <color indexed="63"/>
      </right>
      <top style="medium">
        <color indexed="9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/>
      <right>
        <color indexed="63"/>
      </right>
      <top style="medium"/>
      <bottom style="medium">
        <color indexed="55"/>
      </bottom>
    </border>
    <border>
      <left>
        <color indexed="63"/>
      </left>
      <right>
        <color indexed="63"/>
      </right>
      <top style="medium"/>
      <bottom style="medium">
        <color indexed="55"/>
      </bottom>
    </border>
    <border>
      <left>
        <color indexed="63"/>
      </left>
      <right style="medium"/>
      <top style="medium"/>
      <bottom style="medium">
        <color indexed="55"/>
      </bottom>
    </border>
    <border>
      <left style="medium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/>
      <top style="medium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 horizontal="center" vertical="center"/>
    </xf>
    <xf numFmtId="165" fontId="6" fillId="33" borderId="0" xfId="0" applyNumberFormat="1" applyFont="1" applyFill="1" applyAlignment="1" applyProtection="1">
      <alignment horizontal="center" vertical="center"/>
      <protection hidden="1"/>
    </xf>
    <xf numFmtId="165" fontId="6" fillId="33" borderId="0" xfId="0" applyNumberFormat="1" applyFont="1" applyFill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47" fillId="33" borderId="19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10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justify" vertical="center" wrapText="1"/>
    </xf>
    <xf numFmtId="0" fontId="47" fillId="33" borderId="39" xfId="0" applyFont="1" applyFill="1" applyBorder="1" applyAlignment="1">
      <alignment horizontal="justify" vertical="center" wrapText="1"/>
    </xf>
    <xf numFmtId="0" fontId="47" fillId="33" borderId="40" xfId="0" applyFont="1" applyFill="1" applyBorder="1" applyAlignment="1">
      <alignment horizontal="justify" vertical="center" wrapText="1"/>
    </xf>
    <xf numFmtId="164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47" fillId="33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PageLayoutView="0" workbookViewId="0" topLeftCell="A1">
      <selection activeCell="B1" sqref="B1:H1"/>
    </sheetView>
  </sheetViews>
  <sheetFormatPr defaultColWidth="9.00390625" defaultRowHeight="14.25"/>
  <cols>
    <col min="1" max="1" width="1.4921875" style="1" customWidth="1"/>
    <col min="2" max="2" width="28.625" style="1" customWidth="1"/>
    <col min="3" max="3" width="1.25" style="1" customWidth="1"/>
    <col min="4" max="4" width="19.625" style="2" customWidth="1"/>
    <col min="5" max="5" width="2.25390625" style="1" customWidth="1"/>
    <col min="6" max="6" width="28.625" style="1" customWidth="1"/>
    <col min="7" max="7" width="2.375" style="1" customWidth="1"/>
    <col min="8" max="8" width="19.625" style="1" customWidth="1"/>
    <col min="9" max="9" width="1.4921875" style="1" customWidth="1"/>
    <col min="10" max="16384" width="9.00390625" style="1" customWidth="1"/>
  </cols>
  <sheetData>
    <row r="1" spans="2:8" ht="28.5" customHeight="1" thickBot="1">
      <c r="B1" s="52" t="s">
        <v>13</v>
      </c>
      <c r="C1" s="53"/>
      <c r="D1" s="53"/>
      <c r="E1" s="53"/>
      <c r="F1" s="53"/>
      <c r="G1" s="53"/>
      <c r="H1" s="54"/>
    </row>
    <row r="2" spans="2:8" ht="27.75" customHeight="1">
      <c r="B2" s="55" t="s">
        <v>0</v>
      </c>
      <c r="C2" s="56"/>
      <c r="D2" s="56"/>
      <c r="E2" s="56"/>
      <c r="F2" s="56"/>
      <c r="G2" s="56"/>
      <c r="H2" s="57"/>
    </row>
    <row r="3" spans="2:8" ht="12.75" customHeight="1" thickBot="1">
      <c r="B3" s="24"/>
      <c r="C3" s="19"/>
      <c r="D3" s="6"/>
      <c r="E3" s="19"/>
      <c r="F3" s="19"/>
      <c r="G3" s="19"/>
      <c r="H3" s="25"/>
    </row>
    <row r="4" spans="2:8" ht="18" customHeight="1" thickBot="1">
      <c r="B4" s="47" t="s">
        <v>14</v>
      </c>
      <c r="C4" s="3"/>
      <c r="D4" s="58">
        <v>0</v>
      </c>
      <c r="E4" s="19"/>
      <c r="F4" s="4" t="s">
        <v>1</v>
      </c>
      <c r="G4" s="5"/>
      <c r="H4" s="26"/>
    </row>
    <row r="5" spans="2:8" s="7" customFormat="1" ht="18" customHeight="1" thickBot="1">
      <c r="B5" s="47"/>
      <c r="C5" s="3"/>
      <c r="D5" s="58"/>
      <c r="E5" s="27"/>
      <c r="F5" s="8"/>
      <c r="G5" s="9"/>
      <c r="H5" s="28"/>
    </row>
    <row r="6" spans="2:8" s="7" customFormat="1" ht="18" customHeight="1" thickBot="1">
      <c r="B6" s="59" t="s">
        <v>9</v>
      </c>
      <c r="C6" s="60"/>
      <c r="D6" s="60"/>
      <c r="E6" s="27"/>
      <c r="F6" s="10">
        <v>2017</v>
      </c>
      <c r="G6" s="11"/>
      <c r="H6" s="29">
        <f>+Retribuzione_LORDA_annua_2017*K-(Retribuzione_LORDA_annua_2017*I)</f>
        <v>2417.5925925925935</v>
      </c>
    </row>
    <row r="7" spans="2:8" s="7" customFormat="1" ht="18" customHeight="1" thickBot="1">
      <c r="B7" s="47" t="s">
        <v>2</v>
      </c>
      <c r="C7" s="3"/>
      <c r="D7" s="48">
        <v>0.015</v>
      </c>
      <c r="E7" s="27"/>
      <c r="F7" s="10">
        <v>2018</v>
      </c>
      <c r="G7" s="12"/>
      <c r="H7" s="30">
        <f>+Retribuzione_LORDA_annua_2018*K-(Retribuzione_LORDA_annua_2018*I)</f>
        <v>2465.9444444444453</v>
      </c>
    </row>
    <row r="8" spans="2:8" s="7" customFormat="1" ht="18" customHeight="1" thickBot="1">
      <c r="B8" s="47"/>
      <c r="C8" s="3"/>
      <c r="D8" s="48"/>
      <c r="E8" s="27"/>
      <c r="F8" s="10">
        <v>2019</v>
      </c>
      <c r="G8" s="12"/>
      <c r="H8" s="30">
        <f>+Retribuzione_LORDA_annua_2019*K-(Retribuzione_LORDA_annua_2019*I)</f>
        <v>2515.2633333333342</v>
      </c>
    </row>
    <row r="9" spans="2:8" s="7" customFormat="1" ht="18" customHeight="1" thickBot="1">
      <c r="B9" s="45" t="s">
        <v>10</v>
      </c>
      <c r="C9" s="46"/>
      <c r="D9" s="46"/>
      <c r="E9" s="27"/>
      <c r="F9" s="10">
        <v>2020</v>
      </c>
      <c r="G9" s="12"/>
      <c r="H9" s="30">
        <f>+Retribuzione_LORDA_annua_2020*K-(Retribuzione_LORDA_annua_2020*I)</f>
        <v>2565.5686000000005</v>
      </c>
    </row>
    <row r="10" spans="2:8" s="7" customFormat="1" ht="18" customHeight="1" thickBot="1">
      <c r="B10" s="47" t="s">
        <v>3</v>
      </c>
      <c r="C10" s="3"/>
      <c r="D10" s="48">
        <v>0.02</v>
      </c>
      <c r="E10" s="27"/>
      <c r="F10" s="10">
        <v>2021</v>
      </c>
      <c r="G10" s="12"/>
      <c r="H10" s="30">
        <f>+Retribuzione_LORDA_annua_2021*K-(Retribuzione_LORDA_annua_2021*I)</f>
        <v>2616.879972000001</v>
      </c>
    </row>
    <row r="11" spans="2:8" ht="18" customHeight="1" thickBot="1">
      <c r="B11" s="47"/>
      <c r="C11" s="3"/>
      <c r="D11" s="48"/>
      <c r="E11" s="19"/>
      <c r="F11" s="10">
        <v>2022</v>
      </c>
      <c r="G11" s="12"/>
      <c r="H11" s="30">
        <f>+Retribuzione_LORDA_annua_2022*K-(Retribuzione_LORDA_annua_2022*I)</f>
        <v>2669.217571440001</v>
      </c>
    </row>
    <row r="12" spans="2:8" ht="9" customHeight="1" thickBot="1">
      <c r="B12" s="45" t="s">
        <v>11</v>
      </c>
      <c r="C12" s="46"/>
      <c r="D12" s="46"/>
      <c r="E12" s="19"/>
      <c r="F12" s="14"/>
      <c r="G12" s="15"/>
      <c r="H12" s="31"/>
    </row>
    <row r="13" spans="2:8" ht="9" customHeight="1" thickBot="1">
      <c r="B13" s="45"/>
      <c r="C13" s="46"/>
      <c r="D13" s="46"/>
      <c r="E13" s="19"/>
      <c r="F13" s="19"/>
      <c r="G13" s="19"/>
      <c r="H13" s="25"/>
    </row>
    <row r="14" spans="2:8" ht="18" customHeight="1" thickBot="1">
      <c r="B14" s="32" t="s">
        <v>4</v>
      </c>
      <c r="C14" s="3"/>
      <c r="D14" s="49">
        <v>35000</v>
      </c>
      <c r="E14" s="19"/>
      <c r="F14" s="33"/>
      <c r="G14" s="19"/>
      <c r="H14" s="25"/>
    </row>
    <row r="15" spans="2:8" ht="18" customHeight="1" thickBot="1">
      <c r="B15" s="34">
        <v>2017</v>
      </c>
      <c r="C15" s="3"/>
      <c r="D15" s="49"/>
      <c r="E15" s="19"/>
      <c r="F15" s="4" t="s">
        <v>5</v>
      </c>
      <c r="G15" s="5"/>
      <c r="H15" s="35"/>
    </row>
    <row r="16" spans="2:8" s="7" customFormat="1" ht="18" customHeight="1" thickBot="1">
      <c r="B16" s="50" t="s">
        <v>12</v>
      </c>
      <c r="C16" s="51"/>
      <c r="D16" s="51"/>
      <c r="E16" s="27"/>
      <c r="F16" s="8"/>
      <c r="G16" s="16"/>
      <c r="H16" s="28"/>
    </row>
    <row r="17" spans="2:8" s="7" customFormat="1" ht="18" customHeight="1" thickBot="1">
      <c r="B17" s="36" t="s">
        <v>4</v>
      </c>
      <c r="C17" s="5"/>
      <c r="D17" s="37"/>
      <c r="E17" s="27"/>
      <c r="F17" s="10" t="s">
        <v>20</v>
      </c>
      <c r="G17" s="11"/>
      <c r="H17" s="29">
        <f>+Importo_TFR_al_31.12.2016+((Importo_TFR_al_31.12.2016*((RIVALUTAZIONE+(0.75*Tasso_inflazione_annua_previsto)))*(1-Imposta_sostitutiva)))+TFR_2017</f>
        <v>2417.5925925925935</v>
      </c>
    </row>
    <row r="18" spans="2:8" s="7" customFormat="1" ht="18" customHeight="1">
      <c r="B18" s="38" t="s">
        <v>15</v>
      </c>
      <c r="C18" s="17"/>
      <c r="D18" s="18">
        <f>+Retribuzione_LORDA_annua_2017+(Retribuzione_LORDA_annua_2017*Crescita_stipendio_annua_ipotizzata)</f>
        <v>35700</v>
      </c>
      <c r="E18" s="27"/>
      <c r="F18" s="10" t="s">
        <v>21</v>
      </c>
      <c r="G18" s="12"/>
      <c r="H18" s="30">
        <f>+TFR_FINE2017+((TFR_FINE2017*((RIVALUTAZIONE+(0.75*Tasso_inflazione_annua_previsto)))*(1-Imposta_sostitutiva)))+TFR_2018</f>
        <v>4940.018043981483</v>
      </c>
    </row>
    <row r="19" spans="2:8" s="7" customFormat="1" ht="18" customHeight="1">
      <c r="B19" s="39" t="s">
        <v>16</v>
      </c>
      <c r="C19" s="12"/>
      <c r="D19" s="13">
        <f>+Retribuzione_LORDA_annua_2018+(Retribuzione_LORDA_annua_2018*Crescita_stipendio_annua_ipotizzata)</f>
        <v>36414</v>
      </c>
      <c r="E19" s="27"/>
      <c r="F19" s="10" t="s">
        <v>22</v>
      </c>
      <c r="G19" s="12"/>
      <c r="H19" s="30">
        <f>+TFR_FINE2018+((TFR_FINE2018*((RIVALUTAZIONE+(0.75*Tasso_inflazione_annua_previsto)))*(1-Imposta_sostitutiva)))+TFR_2019</f>
        <v>7570.692548867335</v>
      </c>
    </row>
    <row r="20" spans="2:8" s="7" customFormat="1" ht="18" customHeight="1">
      <c r="B20" s="39" t="s">
        <v>17</v>
      </c>
      <c r="C20" s="12"/>
      <c r="D20" s="13">
        <f>+Retribuzione_LORDA_annua_2019+(Retribuzione_LORDA_annua_2019*Crescita_stipendio_annua_ipotizzata)</f>
        <v>37142.28</v>
      </c>
      <c r="E20" s="27"/>
      <c r="F20" s="10" t="s">
        <v>23</v>
      </c>
      <c r="G20" s="12"/>
      <c r="H20" s="30">
        <f>+TFR_FINE2019+((TFR_FINE2019*((RIVALUTAZIONE+(0.75*Tasso_inflazione_annua_previsto)))*(1-Imposta_sostitutiva)))+TFR_2020</f>
        <v>10313.131453540249</v>
      </c>
    </row>
    <row r="21" spans="2:8" s="7" customFormat="1" ht="18" customHeight="1">
      <c r="B21" s="39" t="s">
        <v>18</v>
      </c>
      <c r="C21" s="12"/>
      <c r="D21" s="13">
        <f>+Retribuzione_LORDA_annua_2020+(Retribuzione_LORDA_annua_2020*Crescita_stipendio_annua_ipotizzata)</f>
        <v>37885.1256</v>
      </c>
      <c r="E21" s="27"/>
      <c r="F21" s="10" t="s">
        <v>24</v>
      </c>
      <c r="G21" s="12"/>
      <c r="H21" s="30">
        <f>+TFR_FINE2020+((TFR_FINE2020*((RIVALUTAZIONE+(0.75*Tasso_inflazione_annua_previsto)))*(1-Imposta_sostitutiva)))+TFR_2021</f>
        <v>13170.951959123584</v>
      </c>
    </row>
    <row r="22" spans="2:8" ht="18" customHeight="1">
      <c r="B22" s="39" t="s">
        <v>19</v>
      </c>
      <c r="C22" s="12"/>
      <c r="D22" s="13">
        <f>+Retribuzione_LORDA_annua_2021+(Retribuzione_LORDA_annua_2021*Crescita_stipendio_annua_ipotizzata)</f>
        <v>38642.828112</v>
      </c>
      <c r="E22" s="19"/>
      <c r="F22" s="10" t="s">
        <v>25</v>
      </c>
      <c r="G22" s="12"/>
      <c r="H22" s="30">
        <f>+TFR_FINE2021+((TFR_FINE2021*((RIVALUTAZIONE+(0.75*Tasso_inflazione_annua_previsto)))*(1-Imposta_sostitutiva)))+TFR_2022</f>
        <v>16147.87589570861</v>
      </c>
    </row>
    <row r="23" spans="2:8" ht="9" customHeight="1" thickBot="1">
      <c r="B23" s="40"/>
      <c r="C23" s="41"/>
      <c r="D23" s="42"/>
      <c r="E23" s="41"/>
      <c r="F23" s="43"/>
      <c r="G23" s="41"/>
      <c r="H23" s="44"/>
    </row>
    <row r="24" spans="2:8" ht="9" customHeight="1">
      <c r="B24" s="19"/>
      <c r="C24" s="19"/>
      <c r="D24" s="19"/>
      <c r="F24" s="19"/>
      <c r="G24" s="19"/>
      <c r="H24" s="19"/>
    </row>
    <row r="25" spans="2:8" ht="409.5" customHeight="1">
      <c r="B25" s="20"/>
      <c r="D25" s="1"/>
      <c r="G25" s="21" t="s">
        <v>6</v>
      </c>
      <c r="H25" s="22">
        <v>0.0740740740740741</v>
      </c>
    </row>
    <row r="26" spans="4:8" ht="409.5" customHeight="1">
      <c r="D26" s="1"/>
      <c r="G26" s="23" t="s">
        <v>7</v>
      </c>
      <c r="H26" s="23">
        <f>1-0.995</f>
        <v>0.0050000000000000044</v>
      </c>
    </row>
    <row r="27" spans="4:8" ht="409.5" customHeight="1">
      <c r="D27" s="1"/>
      <c r="G27" s="23" t="s">
        <v>8</v>
      </c>
      <c r="H27" s="23">
        <v>0.015</v>
      </c>
    </row>
    <row r="28" spans="4:8" ht="409.5" customHeight="1">
      <c r="D28" s="1"/>
      <c r="H28" s="23">
        <v>0.11</v>
      </c>
    </row>
    <row r="29" ht="15">
      <c r="D29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</sheetData>
  <sheetProtection/>
  <mergeCells count="13">
    <mergeCell ref="B1:H1"/>
    <mergeCell ref="B2:H2"/>
    <mergeCell ref="B4:B5"/>
    <mergeCell ref="D4:D5"/>
    <mergeCell ref="B6:D6"/>
    <mergeCell ref="B7:B8"/>
    <mergeCell ref="D7:D8"/>
    <mergeCell ref="B9:D9"/>
    <mergeCell ref="B10:B11"/>
    <mergeCell ref="D10:D11"/>
    <mergeCell ref="B12:D13"/>
    <mergeCell ref="D14:D15"/>
    <mergeCell ref="B16:D16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Webbando</cp:lastModifiedBy>
  <cp:lastPrinted>2003-05-06T13:41:09Z</cp:lastPrinted>
  <dcterms:created xsi:type="dcterms:W3CDTF">2003-04-15T08:20:39Z</dcterms:created>
  <dcterms:modified xsi:type="dcterms:W3CDTF">2017-07-15T07:29:20Z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Calcolaonline.com</vt:lpwstr>
  </property>
  <property fmtid="{D5CDD505-2E9C-101B-9397-08002B2CF9AE}" pid="3" name="Redatto da">
    <vt:lpwstr>Calcolaonline.com</vt:lpwstr>
  </property>
  <property fmtid="{D5CDD505-2E9C-101B-9397-08002B2CF9AE}" pid="4" name="Argomento">
    <vt:lpwstr>Software di calcolo tfr</vt:lpwstr>
  </property>
</Properties>
</file>